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7C1" lockStructure="1"/>
  <bookViews>
    <workbookView xWindow="240" yWindow="105" windowWidth="15270" windowHeight="7020"/>
  </bookViews>
  <sheets>
    <sheet name="Skattauppgerð" sheetId="3" r:id="rId1"/>
    <sheet name="Valideringslistar" sheetId="4" state="hidden" r:id="rId2"/>
    <sheet name="Til Taks" sheetId="5" r:id="rId3"/>
  </sheets>
  <definedNames>
    <definedName name="_xlnm.Print_Area" localSheetId="0">Skattauppgerð!$A$1:$L$29</definedName>
  </definedNames>
  <calcPr calcId="145621"/>
</workbook>
</file>

<file path=xl/calcChain.xml><?xml version="1.0" encoding="utf-8"?>
<calcChain xmlns="http://schemas.openxmlformats.org/spreadsheetml/2006/main">
  <c r="G18" i="3" l="1"/>
  <c r="B12" i="3"/>
  <c r="G16" i="3"/>
  <c r="G15" i="3"/>
  <c r="C21" i="3"/>
  <c r="B19" i="3"/>
  <c r="G7" i="3" l="1"/>
  <c r="F7" i="3" s="1"/>
  <c r="G6" i="3"/>
  <c r="F6" i="3" s="1"/>
  <c r="C10" i="3"/>
  <c r="L12" i="3" l="1"/>
  <c r="L27" i="3"/>
  <c r="G17" i="3" l="1"/>
  <c r="G8" i="3"/>
  <c r="G22" i="3" l="1"/>
  <c r="G11" i="3"/>
  <c r="G12" i="3" l="1"/>
  <c r="G23" i="3"/>
  <c r="G24" i="3" s="1"/>
</calcChain>
</file>

<file path=xl/comments1.xml><?xml version="1.0" encoding="utf-8"?>
<comments xmlns="http://schemas.openxmlformats.org/spreadsheetml/2006/main">
  <authors>
    <author>Arnhold Olsen</author>
  </authors>
  <commentList>
    <comment ref="B8" authorId="0">
      <text>
        <r>
          <rPr>
            <sz val="9"/>
            <color indexed="81"/>
            <rFont val="Tahoma"/>
            <family val="2"/>
          </rPr>
          <t>obligatiónshøvðusstólur</t>
        </r>
      </text>
    </comment>
    <comment ref="B11" authorId="0">
      <text>
        <r>
          <rPr>
            <sz val="9"/>
            <color indexed="81"/>
            <rFont val="Tahoma"/>
            <charset val="1"/>
          </rPr>
          <t xml:space="preserve">Sí uppgerð frá DLR frá árinum frammanundan
</t>
        </r>
      </text>
    </comment>
    <comment ref="B13" authorId="0">
      <text>
        <r>
          <rPr>
            <sz val="9"/>
            <color indexed="81"/>
            <rFont val="Tahoma"/>
            <family val="2"/>
          </rPr>
          <t>Sí ársuppgerð frá DLR fyri árið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<sst xmlns="http://schemas.openxmlformats.org/spreadsheetml/2006/main" count="115" uniqueCount="98">
  <si>
    <t>Kursur</t>
  </si>
  <si>
    <t>Kursur við upptøku</t>
  </si>
  <si>
    <t>Útveganarvirði</t>
  </si>
  <si>
    <t>Søluupphædd</t>
  </si>
  <si>
    <t>Láninummar</t>
  </si>
  <si>
    <t>Útgjaldsdagur</t>
  </si>
  <si>
    <t>Høvðusstólur</t>
  </si>
  <si>
    <t>Kostnaðir í sambandi við upptøku</t>
  </si>
  <si>
    <t>DLR</t>
  </si>
  <si>
    <t>Kurtaga</t>
  </si>
  <si>
    <t>Lånesagsgebyr</t>
  </si>
  <si>
    <t>BN</t>
  </si>
  <si>
    <t>Tinglýsing</t>
  </si>
  <si>
    <t>Umsókn um rentustuðul</t>
  </si>
  <si>
    <t>Ognarmeting o.a.</t>
  </si>
  <si>
    <t>?</t>
  </si>
  <si>
    <t>Tilsamans</t>
  </si>
  <si>
    <t>Kostnaðir í sambandi við innfrían</t>
  </si>
  <si>
    <t>Admin. Bidrag</t>
  </si>
  <si>
    <t>Gebyr for infrielsesopgørelse</t>
  </si>
  <si>
    <t>Indfrielsesgebyr</t>
  </si>
  <si>
    <t>Kostnaður fyri innfrían</t>
  </si>
  <si>
    <t>Handilsútreiðslur</t>
  </si>
  <si>
    <t>Handilsrenta</t>
  </si>
  <si>
    <t>Restskuld primo</t>
  </si>
  <si>
    <t>Restskuld ultimo</t>
  </si>
  <si>
    <t>Er serligt afturgjald framt í árinum:</t>
  </si>
  <si>
    <t>Svarmøguleikar</t>
  </si>
  <si>
    <t>Ja</t>
  </si>
  <si>
    <t>Nei</t>
  </si>
  <si>
    <t>Vanligur avdráttur</t>
  </si>
  <si>
    <t>Serligur avdráttur</t>
  </si>
  <si>
    <t>Serligt afturgjald í árinum</t>
  </si>
  <si>
    <t>Frádráttur fyri árið</t>
  </si>
  <si>
    <t>Avdráttarprosent</t>
  </si>
  <si>
    <t>At upplýsa hjá TAKS</t>
  </si>
  <si>
    <t>Kostnaðir í sambandi við partvís innfrían</t>
  </si>
  <si>
    <t xml:space="preserve"> Skattlig uppgerð í sambandi realkreditlán</t>
  </si>
  <si>
    <t>Vanligir upplýsingar ísv. lánið</t>
  </si>
  <si>
    <t>Kostnaðir í samband við upptøku, innfrían og partvís innfrían</t>
  </si>
  <si>
    <t>1.1</t>
  </si>
  <si>
    <t>1.2</t>
  </si>
  <si>
    <t>1.3</t>
  </si>
  <si>
    <t>1.4</t>
  </si>
  <si>
    <t>Kurstap/vinningur</t>
  </si>
  <si>
    <t>Kurstap/vinningur í alt</t>
  </si>
  <si>
    <t>1.5</t>
  </si>
  <si>
    <t>1.6</t>
  </si>
  <si>
    <t>1.7</t>
  </si>
  <si>
    <t>1.8</t>
  </si>
  <si>
    <t>1.9</t>
  </si>
  <si>
    <t>1.10</t>
  </si>
  <si>
    <t>1.13</t>
  </si>
  <si>
    <t>2.2</t>
  </si>
  <si>
    <t>2.1</t>
  </si>
  <si>
    <t>2.3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</si>
  <si>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</si>
  <si>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</si>
  <si>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</si>
  <si>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</si>
  <si>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</si>
  <si>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</si>
  <si>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</si>
  <si>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</si>
  <si>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</si>
  <si>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</si>
  <si>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</si>
  <si>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3.7</t>
  </si>
  <si>
    <t>3.8</t>
  </si>
  <si>
    <t>3.10</t>
  </si>
  <si>
    <t>3.11</t>
  </si>
  <si>
    <t>3.12</t>
  </si>
  <si>
    <t>3.13</t>
  </si>
  <si>
    <t>3.14</t>
  </si>
  <si>
    <t>3.15</t>
  </si>
  <si>
    <t>3.16</t>
  </si>
  <si>
    <t>Lánsútgjald/lániprovenu</t>
  </si>
  <si>
    <t>3.09</t>
  </si>
  <si>
    <t>Uppgerðarár</t>
  </si>
  <si>
    <t>Upphædd, sum kundin hevur goldið</t>
  </si>
  <si>
    <t>Lánislag</t>
  </si>
  <si>
    <t>Kontantlán</t>
  </si>
  <si>
    <t>Obligatiónslán</t>
  </si>
  <si>
    <t>2.4</t>
  </si>
  <si>
    <t>2.5</t>
  </si>
  <si>
    <t>2.6</t>
  </si>
  <si>
    <t>2.7</t>
  </si>
  <si>
    <t>Er talan um fulla ella partvís innfrían</t>
  </si>
  <si>
    <t>Innfrían</t>
  </si>
  <si>
    <t>Full innfrían</t>
  </si>
  <si>
    <t>Partvís innfrían</t>
  </si>
  <si>
    <t>Obligatiónsrestskuld, primo</t>
  </si>
  <si>
    <t>Obligatiónsrestskuld, ultimo</t>
  </si>
  <si>
    <t>Tap/vinningur av fíggjarkrøvum og skuld*</t>
  </si>
  <si>
    <t>*Um upphæddin er negativ, so skal útveganarvirði og søluupphæddin innsetast undir tap (teigur K12). Um talan er um vinning skal teigur K2 nýtast í Kapitalvinningsuppgerðini hjá Taks</t>
  </si>
  <si>
    <t>Rente og andet</t>
  </si>
  <si>
    <t>Restgebyr</t>
  </si>
  <si>
    <t>Kurstap/vinningur, kostnaðir og 
upplýsingar til TAKS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</si>
</sst>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 &quot;kr.&quot;\ * #,##0.00_ ;_ &quot;kr.&quot;\ * \-#,##0.00_ ;_ &quot;kr.&quot;\ * &quot;-&quot;??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_ ;_ @_ "/>
    <numFmt numFmtId="167" formatCode="#,##0.000"/>
    <numFmt numFmtId="168" formatCode="#,##0.0000"/>
    <numFmt numFmtId="169" formatCode="#,##0.00000"/>
    <numFmt numFmtId="170" formatCode="#,##0.0000000"/>
    <numFmt numFmtId="171" formatCode="_ * #,##0.00_ ;_ * \-#,##0.00_ ;_ * &quot;-&quot;?_ ;_ @_ "/>
    <numFmt numFmtId="172" formatCode="_ &quot;kr.&quot;\ * #,##0_ ;_ &quot;kr.&quot;\ * \-#,##0_ ;_ &quot;kr.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indexed="81"/>
      <name val="Tahoma"/>
      <family val="2"/>
    </font>
    <font>
      <sz val="9"/>
      <color theme="0"/>
      <name val="Arial Narrow"/>
      <family val="2"/>
    </font>
    <font>
      <sz val="11"/>
      <color theme="0"/>
      <name val="Arial Narrow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2" xfId="0" applyFont="1" applyBorder="1"/>
    <xf numFmtId="3" fontId="6" fillId="0" borderId="0" xfId="0" applyNumberFormat="1" applyFont="1" applyAlignment="1">
      <alignment horizontal="left"/>
    </xf>
    <xf numFmtId="169" fontId="4" fillId="0" borderId="0" xfId="0" applyNumberFormat="1" applyFont="1"/>
    <xf numFmtId="3" fontId="4" fillId="0" borderId="0" xfId="0" applyNumberFormat="1" applyFont="1"/>
    <xf numFmtId="44" fontId="4" fillId="0" borderId="0" xfId="0" applyNumberFormat="1" applyFont="1"/>
    <xf numFmtId="44" fontId="4" fillId="0" borderId="0" xfId="0" applyNumberFormat="1" applyFont="1" applyFill="1" applyAlignment="1">
      <alignment horizontal="center"/>
    </xf>
    <xf numFmtId="43" fontId="6" fillId="0" borderId="1" xfId="1" applyFont="1" applyBorder="1"/>
    <xf numFmtId="43" fontId="6" fillId="0" borderId="0" xfId="1" applyFont="1" applyBorder="1"/>
    <xf numFmtId="164" fontId="4" fillId="0" borderId="0" xfId="2" applyNumberFormat="1" applyFont="1"/>
    <xf numFmtId="166" fontId="4" fillId="0" borderId="0" xfId="0" applyNumberFormat="1" applyFont="1"/>
    <xf numFmtId="167" fontId="4" fillId="0" borderId="0" xfId="0" applyNumberFormat="1" applyFont="1"/>
    <xf numFmtId="43" fontId="4" fillId="0" borderId="0" xfId="0" applyNumberFormat="1" applyFont="1"/>
    <xf numFmtId="0" fontId="4" fillId="0" borderId="0" xfId="0" applyFont="1" applyFill="1"/>
    <xf numFmtId="43" fontId="4" fillId="0" borderId="0" xfId="0" applyNumberFormat="1" applyFont="1" applyFill="1"/>
    <xf numFmtId="0" fontId="7" fillId="0" borderId="0" xfId="0" applyFont="1"/>
    <xf numFmtId="43" fontId="7" fillId="0" borderId="0" xfId="0" applyNumberFormat="1" applyFont="1"/>
    <xf numFmtId="170" fontId="4" fillId="0" borderId="0" xfId="0" applyNumberFormat="1" applyFont="1"/>
    <xf numFmtId="168" fontId="4" fillId="0" borderId="0" xfId="0" applyNumberFormat="1" applyFont="1"/>
    <xf numFmtId="0" fontId="9" fillId="0" borderId="0" xfId="0" applyFont="1" applyAlignment="1">
      <alignment horizontal="right"/>
    </xf>
    <xf numFmtId="165" fontId="4" fillId="0" borderId="0" xfId="1" applyNumberFormat="1" applyFont="1"/>
    <xf numFmtId="10" fontId="4" fillId="0" borderId="0" xfId="2" applyNumberFormat="1" applyFont="1"/>
    <xf numFmtId="14" fontId="4" fillId="0" borderId="0" xfId="0" applyNumberFormat="1" applyFont="1" applyFill="1"/>
    <xf numFmtId="165" fontId="4" fillId="0" borderId="0" xfId="1" applyNumberFormat="1" applyFont="1" applyFill="1"/>
    <xf numFmtId="0" fontId="6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4" fillId="0" borderId="0" xfId="1" applyFont="1" applyFill="1"/>
    <xf numFmtId="172" fontId="4" fillId="0" borderId="0" xfId="0" applyNumberFormat="1" applyFont="1"/>
    <xf numFmtId="172" fontId="4" fillId="0" borderId="2" xfId="0" applyNumberFormat="1" applyFont="1" applyBorder="1"/>
    <xf numFmtId="172" fontId="6" fillId="0" borderId="0" xfId="0" applyNumberFormat="1" applyFont="1"/>
    <xf numFmtId="165" fontId="4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171" fontId="12" fillId="0" borderId="0" xfId="0" applyNumberFormat="1" applyFont="1"/>
    <xf numFmtId="172" fontId="4" fillId="0" borderId="0" xfId="0" applyNumberFormat="1" applyFont="1" applyFill="1" applyAlignment="1">
      <alignment horizontal="center"/>
    </xf>
    <xf numFmtId="172" fontId="4" fillId="0" borderId="0" xfId="3" applyNumberFormat="1" applyFont="1" applyFill="1"/>
    <xf numFmtId="0" fontId="4" fillId="2" borderId="0" xfId="0" applyFont="1" applyFill="1" applyProtection="1">
      <protection locked="0"/>
    </xf>
    <xf numFmtId="14" fontId="4" fillId="2" borderId="0" xfId="0" applyNumberFormat="1" applyFont="1" applyFill="1" applyProtection="1">
      <protection locked="0"/>
    </xf>
    <xf numFmtId="14" fontId="4" fillId="2" borderId="0" xfId="0" applyNumberFormat="1" applyFont="1" applyFill="1" applyAlignment="1" applyProtection="1">
      <alignment horizontal="center"/>
      <protection locked="0"/>
    </xf>
    <xf numFmtId="172" fontId="4" fillId="2" borderId="0" xfId="3" applyNumberFormat="1" applyFont="1" applyFill="1" applyProtection="1">
      <protection locked="0"/>
    </xf>
    <xf numFmtId="172" fontId="4" fillId="0" borderId="0" xfId="3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43" fontId="4" fillId="2" borderId="0" xfId="1" applyFont="1" applyFill="1" applyProtection="1">
      <protection locked="0"/>
    </xf>
    <xf numFmtId="3" fontId="4" fillId="2" borderId="0" xfId="0" applyNumberFormat="1" applyFont="1" applyFill="1" applyProtection="1">
      <protection locked="0"/>
    </xf>
    <xf numFmtId="0" fontId="8" fillId="0" borderId="0" xfId="0" applyFont="1"/>
    <xf numFmtId="168" fontId="4" fillId="2" borderId="0" xfId="0" applyNumberFormat="1" applyFont="1" applyFill="1" applyProtection="1">
      <protection locked="0"/>
    </xf>
    <xf numFmtId="3" fontId="5" fillId="0" borderId="0" xfId="0" applyNumberFormat="1" applyFont="1" applyAlignment="1">
      <alignment horizontal="center" vertic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133350</xdr:rowOff>
    </xdr:from>
    <xdr:to>
      <xdr:col>14</xdr:col>
      <xdr:colOff>382197</xdr:colOff>
      <xdr:row>47</xdr:row>
      <xdr:rowOff>163179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33350"/>
          <a:ext cx="8573697" cy="8983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showGridLines="0" tabSelected="1" zoomScaleNormal="100" workbookViewId="0">
      <selection activeCell="C5" sqref="C5"/>
    </sheetView>
  </sheetViews>
  <sheetFormatPr defaultRowHeight="16.5" x14ac:dyDescent="0.3"/>
  <cols>
    <col min="1" max="1" width="4" style="3" customWidth="1"/>
    <col min="2" max="2" width="31.85546875" style="3" bestFit="1" customWidth="1"/>
    <col min="3" max="3" width="13.85546875" style="3" customWidth="1"/>
    <col min="4" max="4" width="8" style="18" customWidth="1"/>
    <col min="5" max="5" width="3.5703125" style="3" bestFit="1" customWidth="1"/>
    <col min="6" max="6" width="33.140625" style="3" customWidth="1"/>
    <col min="7" max="7" width="13.7109375" style="3" bestFit="1" customWidth="1"/>
    <col min="8" max="8" width="7.42578125" style="3" customWidth="1"/>
    <col min="9" max="9" width="9.85546875" style="3" customWidth="1"/>
    <col min="10" max="10" width="6.28515625" style="3" customWidth="1"/>
    <col min="11" max="11" width="27.42578125" style="3" bestFit="1" customWidth="1"/>
    <col min="12" max="12" width="10.7109375" style="3" bestFit="1" customWidth="1"/>
    <col min="13" max="16384" width="9.140625" style="3"/>
  </cols>
  <sheetData>
    <row r="1" spans="1:12" ht="25.5" x14ac:dyDescent="0.35">
      <c r="A1" s="2" t="s">
        <v>37</v>
      </c>
    </row>
    <row r="2" spans="1:12" ht="19.5" customHeight="1" x14ac:dyDescent="0.35">
      <c r="A2" s="2"/>
      <c r="B2" s="53" t="s">
        <v>38</v>
      </c>
      <c r="C2" s="53"/>
      <c r="F2" s="53" t="s">
        <v>97</v>
      </c>
      <c r="G2" s="53"/>
      <c r="H2" s="53"/>
      <c r="J2" s="53" t="s">
        <v>39</v>
      </c>
      <c r="K2" s="53"/>
      <c r="L2" s="53"/>
    </row>
    <row r="3" spans="1:12" ht="19.5" customHeight="1" x14ac:dyDescent="0.3">
      <c r="B3" s="53"/>
      <c r="C3" s="53"/>
      <c r="F3" s="53"/>
      <c r="G3" s="53"/>
      <c r="H3" s="53"/>
      <c r="J3" s="53"/>
      <c r="K3" s="53"/>
      <c r="L3" s="53"/>
    </row>
    <row r="4" spans="1:12" ht="18.75" x14ac:dyDescent="0.3">
      <c r="J4" s="4"/>
    </row>
    <row r="5" spans="1:12" x14ac:dyDescent="0.3">
      <c r="A5" s="24" t="s">
        <v>40</v>
      </c>
      <c r="B5" s="3" t="s">
        <v>4</v>
      </c>
      <c r="C5" s="42"/>
      <c r="F5" s="5" t="s">
        <v>44</v>
      </c>
      <c r="J5" s="7" t="s">
        <v>7</v>
      </c>
      <c r="K5" s="7"/>
    </row>
    <row r="6" spans="1:12" x14ac:dyDescent="0.3">
      <c r="A6" s="24" t="s">
        <v>41</v>
      </c>
      <c r="B6" s="3" t="s">
        <v>5</v>
      </c>
      <c r="C6" s="43"/>
      <c r="D6" s="27"/>
      <c r="E6" s="24" t="s">
        <v>54</v>
      </c>
      <c r="F6" s="3" t="str">
        <f>IF(G6&lt;0,"Kursvinningur við upptøku","Kurstap við upptøku")</f>
        <v>Kurstap við upptøku</v>
      </c>
      <c r="G6" s="33">
        <f>+((100-C9)/100)*C8</f>
        <v>0</v>
      </c>
      <c r="I6" s="24" t="s">
        <v>61</v>
      </c>
      <c r="J6" s="8" t="s">
        <v>8</v>
      </c>
      <c r="K6" s="8" t="s">
        <v>9</v>
      </c>
      <c r="L6" s="49"/>
    </row>
    <row r="7" spans="1:12" x14ac:dyDescent="0.3">
      <c r="A7" s="24" t="s">
        <v>42</v>
      </c>
      <c r="B7" s="3" t="s">
        <v>80</v>
      </c>
      <c r="C7" s="44"/>
      <c r="D7" s="28"/>
      <c r="E7" s="24" t="s">
        <v>53</v>
      </c>
      <c r="F7" s="6" t="str">
        <f>IF(G7&lt;=0,"Kursvinningur við serligum afturgjaldi","Kurstap við serligum afturgjaldi")</f>
        <v>Kursvinningur við serligum afturgjaldi</v>
      </c>
      <c r="G7" s="34">
        <f>IF(C17="Nei",0,-(100-C20)/100*C19)</f>
        <v>0</v>
      </c>
      <c r="I7" s="24" t="s">
        <v>62</v>
      </c>
      <c r="J7" s="9" t="s">
        <v>8</v>
      </c>
      <c r="K7" s="9" t="s">
        <v>10</v>
      </c>
      <c r="L7" s="49"/>
    </row>
    <row r="8" spans="1:12" x14ac:dyDescent="0.3">
      <c r="A8" s="24" t="s">
        <v>43</v>
      </c>
      <c r="B8" s="3" t="s">
        <v>6</v>
      </c>
      <c r="C8" s="45"/>
      <c r="E8" s="24" t="s">
        <v>55</v>
      </c>
      <c r="F8" s="5" t="s">
        <v>45</v>
      </c>
      <c r="G8" s="35">
        <f>SUM(G6:G7)</f>
        <v>0</v>
      </c>
      <c r="I8" s="24" t="s">
        <v>63</v>
      </c>
      <c r="J8" s="9" t="s">
        <v>11</v>
      </c>
      <c r="K8" s="9" t="s">
        <v>12</v>
      </c>
      <c r="L8" s="49"/>
    </row>
    <row r="9" spans="1:12" x14ac:dyDescent="0.3">
      <c r="A9" s="24" t="s">
        <v>46</v>
      </c>
      <c r="B9" s="3" t="s">
        <v>1</v>
      </c>
      <c r="C9" s="52"/>
      <c r="D9" s="28"/>
      <c r="I9" s="24" t="s">
        <v>64</v>
      </c>
      <c r="J9" s="9" t="s">
        <v>11</v>
      </c>
      <c r="K9" s="9" t="s">
        <v>13</v>
      </c>
      <c r="L9" s="49"/>
    </row>
    <row r="10" spans="1:12" x14ac:dyDescent="0.3">
      <c r="A10" s="24" t="s">
        <v>47</v>
      </c>
      <c r="B10" s="3" t="s">
        <v>76</v>
      </c>
      <c r="C10" s="33">
        <f>C8*(C9/100)</f>
        <v>0</v>
      </c>
      <c r="I10" s="24" t="s">
        <v>65</v>
      </c>
      <c r="J10" s="9" t="s">
        <v>11</v>
      </c>
      <c r="K10" s="50" t="s">
        <v>14</v>
      </c>
      <c r="L10" s="49"/>
    </row>
    <row r="11" spans="1:12" x14ac:dyDescent="0.3">
      <c r="A11" s="24" t="s">
        <v>48</v>
      </c>
      <c r="B11" s="3" t="s">
        <v>91</v>
      </c>
      <c r="C11" s="45"/>
      <c r="E11" s="24" t="s">
        <v>83</v>
      </c>
      <c r="F11" s="3" t="s">
        <v>34</v>
      </c>
      <c r="G11" s="14">
        <f>IFERROR(SUM(G16:G17)/C8,0)</f>
        <v>0</v>
      </c>
      <c r="I11" s="24" t="s">
        <v>66</v>
      </c>
      <c r="J11" s="9" t="s">
        <v>15</v>
      </c>
      <c r="K11" s="50" t="s">
        <v>96</v>
      </c>
      <c r="L11" s="49"/>
    </row>
    <row r="12" spans="1:12" ht="17.25" thickBot="1" x14ac:dyDescent="0.35">
      <c r="A12" s="24" t="s">
        <v>49</v>
      </c>
      <c r="B12" s="3" t="str">
        <f>IF(C7="Kontantlán","Kontantrestskuld, primo","")</f>
        <v/>
      </c>
      <c r="C12" s="46"/>
      <c r="D12" s="29"/>
      <c r="E12" s="37"/>
      <c r="F12" s="38" t="s">
        <v>33</v>
      </c>
      <c r="G12" s="39">
        <f>((SUM(G6,L12)*G11)+G7+SUM(L16,L27))*-1</f>
        <v>0</v>
      </c>
      <c r="I12" s="24" t="s">
        <v>67</v>
      </c>
      <c r="J12" s="7" t="s">
        <v>16</v>
      </c>
      <c r="K12" s="7"/>
      <c r="L12" s="12">
        <f>SUM(L6:L11)</f>
        <v>0</v>
      </c>
    </row>
    <row r="13" spans="1:12" ht="17.25" thickTop="1" x14ac:dyDescent="0.3">
      <c r="A13" s="24" t="s">
        <v>50</v>
      </c>
      <c r="B13" s="3" t="s">
        <v>92</v>
      </c>
      <c r="C13" s="45"/>
      <c r="D13" s="30"/>
      <c r="E13" s="24"/>
      <c r="G13" s="10"/>
      <c r="J13" s="7"/>
      <c r="K13" s="7"/>
      <c r="L13" s="13"/>
    </row>
    <row r="14" spans="1:12" x14ac:dyDescent="0.3">
      <c r="D14" s="31"/>
      <c r="E14" s="24" t="s">
        <v>84</v>
      </c>
      <c r="F14" s="5" t="s">
        <v>78</v>
      </c>
      <c r="G14" s="47"/>
      <c r="J14" s="7"/>
      <c r="K14" s="7"/>
      <c r="L14" s="13"/>
    </row>
    <row r="15" spans="1:12" x14ac:dyDescent="0.3">
      <c r="D15" s="11"/>
      <c r="E15" s="24" t="s">
        <v>85</v>
      </c>
      <c r="F15" s="3" t="s">
        <v>24</v>
      </c>
      <c r="G15" s="41">
        <f>C11</f>
        <v>0</v>
      </c>
      <c r="I15" s="24"/>
      <c r="J15" s="7" t="s">
        <v>36</v>
      </c>
      <c r="K15" s="7"/>
      <c r="L15" s="13"/>
    </row>
    <row r="16" spans="1:12" x14ac:dyDescent="0.3">
      <c r="A16" s="24"/>
      <c r="B16" s="5" t="s">
        <v>32</v>
      </c>
      <c r="E16" s="24" t="s">
        <v>86</v>
      </c>
      <c r="F16" s="3" t="s">
        <v>31</v>
      </c>
      <c r="G16" s="25">
        <f>IF(C17="Ja",IF(C18="Partvís innfrían",C19,C11),0)</f>
        <v>0</v>
      </c>
      <c r="I16" s="24" t="s">
        <v>68</v>
      </c>
      <c r="J16" s="16" t="s">
        <v>8</v>
      </c>
      <c r="K16" s="16" t="s">
        <v>20</v>
      </c>
      <c r="L16" s="49"/>
    </row>
    <row r="17" spans="1:12" x14ac:dyDescent="0.3">
      <c r="A17" s="24" t="s">
        <v>48</v>
      </c>
      <c r="B17" s="3" t="s">
        <v>26</v>
      </c>
      <c r="C17" s="47"/>
      <c r="E17" s="24" t="s">
        <v>56</v>
      </c>
      <c r="F17" s="3" t="s">
        <v>30</v>
      </c>
      <c r="G17" s="36">
        <f>+G15-G16-G18</f>
        <v>0</v>
      </c>
      <c r="H17" s="26"/>
    </row>
    <row r="18" spans="1:12" x14ac:dyDescent="0.3">
      <c r="A18" s="24" t="s">
        <v>49</v>
      </c>
      <c r="B18" s="3" t="s">
        <v>87</v>
      </c>
      <c r="C18" s="47"/>
      <c r="D18" s="29"/>
      <c r="E18" s="24" t="s">
        <v>57</v>
      </c>
      <c r="F18" s="3" t="s">
        <v>25</v>
      </c>
      <c r="G18" s="41">
        <f>C13</f>
        <v>0</v>
      </c>
    </row>
    <row r="19" spans="1:12" x14ac:dyDescent="0.3">
      <c r="A19" s="24" t="s">
        <v>50</v>
      </c>
      <c r="B19" s="3" t="str">
        <f>IF(C18="Partvís innfrían","Obligatiónsrestskuld, sum er afturgoldin","")</f>
        <v/>
      </c>
      <c r="C19" s="46"/>
      <c r="D19" s="32"/>
      <c r="E19" s="24"/>
      <c r="G19" s="36"/>
      <c r="H19" s="10"/>
      <c r="I19" s="24"/>
      <c r="J19" s="7" t="s">
        <v>17</v>
      </c>
      <c r="K19" s="7"/>
    </row>
    <row r="20" spans="1:12" x14ac:dyDescent="0.3">
      <c r="A20" s="24" t="s">
        <v>51</v>
      </c>
      <c r="B20" s="3" t="s">
        <v>0</v>
      </c>
      <c r="C20" s="48"/>
      <c r="D20" s="32"/>
      <c r="G20" s="17"/>
      <c r="I20" s="24" t="s">
        <v>77</v>
      </c>
      <c r="J20" s="9" t="s">
        <v>8</v>
      </c>
      <c r="K20" s="9" t="s">
        <v>18</v>
      </c>
      <c r="L20" s="49"/>
    </row>
    <row r="21" spans="1:12" x14ac:dyDescent="0.3">
      <c r="A21" s="24" t="s">
        <v>52</v>
      </c>
      <c r="B21" s="3" t="s">
        <v>79</v>
      </c>
      <c r="C21" s="40">
        <f>IF(C18="Partvís innfrían",C19*(C20/100),C11*(C20/100))</f>
        <v>0</v>
      </c>
      <c r="D21" s="19"/>
      <c r="F21" s="5" t="s">
        <v>35</v>
      </c>
      <c r="I21" s="24" t="s">
        <v>69</v>
      </c>
      <c r="J21" s="22" t="s">
        <v>8</v>
      </c>
      <c r="K21" s="22" t="s">
        <v>19</v>
      </c>
      <c r="L21" s="49"/>
    </row>
    <row r="22" spans="1:12" x14ac:dyDescent="0.3">
      <c r="D22" s="32"/>
      <c r="E22" s="24" t="s">
        <v>58</v>
      </c>
      <c r="F22" s="18" t="s">
        <v>2</v>
      </c>
      <c r="G22" s="19">
        <f>IF(C7="Kontantlán",IF(C18="Partvís innfrían",G16+L16+L27,G17+G16*(C20/100)+L16+L27),G17+G16*(C20/100)+L16+L27)</f>
        <v>0</v>
      </c>
      <c r="I22" s="24" t="s">
        <v>70</v>
      </c>
      <c r="J22" s="16" t="s">
        <v>8</v>
      </c>
      <c r="K22" s="16" t="s">
        <v>20</v>
      </c>
      <c r="L22" s="49"/>
    </row>
    <row r="23" spans="1:12" x14ac:dyDescent="0.3">
      <c r="E23" s="24" t="s">
        <v>59</v>
      </c>
      <c r="F23" s="18" t="s">
        <v>3</v>
      </c>
      <c r="G23" s="19">
        <f>IF(C7="Kontantlán",IF(OR(C17="Nei",C17=""),C11-C13-L12*G11,IF(C18="Partvís innfrían",C12*(C19/(C11*(C20/100)))-L12*G11,SUM(G17)-L12*G11+C12)),SUM(G16:G17)*(C9/100)-L12*G11)</f>
        <v>0</v>
      </c>
      <c r="I23" s="24" t="s">
        <v>71</v>
      </c>
      <c r="J23" s="9" t="s">
        <v>11</v>
      </c>
      <c r="K23" s="9" t="s">
        <v>21</v>
      </c>
      <c r="L23" s="49"/>
    </row>
    <row r="24" spans="1:12" x14ac:dyDescent="0.3">
      <c r="D24" s="19"/>
      <c r="E24" s="24" t="s">
        <v>60</v>
      </c>
      <c r="F24" s="20" t="s">
        <v>93</v>
      </c>
      <c r="G24" s="21">
        <f>G23-G22</f>
        <v>0</v>
      </c>
      <c r="I24" s="24" t="s">
        <v>72</v>
      </c>
      <c r="J24" s="23" t="s">
        <v>11</v>
      </c>
      <c r="K24" s="23" t="s">
        <v>22</v>
      </c>
      <c r="L24" s="49"/>
    </row>
    <row r="25" spans="1:12" x14ac:dyDescent="0.3">
      <c r="G25" s="15"/>
      <c r="I25" s="24" t="s">
        <v>73</v>
      </c>
      <c r="J25" s="22" t="s">
        <v>8</v>
      </c>
      <c r="K25" s="50" t="s">
        <v>23</v>
      </c>
      <c r="L25" s="49"/>
    </row>
    <row r="26" spans="1:12" x14ac:dyDescent="0.3">
      <c r="G26" s="15"/>
      <c r="I26" s="24" t="s">
        <v>74</v>
      </c>
      <c r="J26" s="22" t="s">
        <v>8</v>
      </c>
      <c r="K26" s="50" t="s">
        <v>95</v>
      </c>
      <c r="L26" s="49"/>
    </row>
    <row r="27" spans="1:12" ht="17.25" thickBot="1" x14ac:dyDescent="0.35">
      <c r="D27" s="32"/>
      <c r="G27" s="10"/>
      <c r="I27" s="24" t="s">
        <v>75</v>
      </c>
      <c r="J27" s="7" t="s">
        <v>16</v>
      </c>
      <c r="K27" s="7"/>
      <c r="L27" s="12">
        <f>SUM(L20:L26)</f>
        <v>0</v>
      </c>
    </row>
    <row r="28" spans="1:12" ht="17.25" thickTop="1" x14ac:dyDescent="0.3">
      <c r="D28" s="19"/>
    </row>
    <row r="29" spans="1:12" x14ac:dyDescent="0.3">
      <c r="C29" s="51" t="s">
        <v>94</v>
      </c>
    </row>
  </sheetData>
  <sheetProtection password="A7C1" sheet="1" objects="1" scenarios="1" selectLockedCells="1"/>
  <mergeCells count="3">
    <mergeCell ref="J2:L3"/>
    <mergeCell ref="F2:H3"/>
    <mergeCell ref="B2:C3"/>
  </mergeCells>
  <conditionalFormatting sqref="C12">
    <cfRule type="expression" dxfId="1" priority="2">
      <formula>$B$12&lt;&gt;""</formula>
    </cfRule>
  </conditionalFormatting>
  <conditionalFormatting sqref="C19">
    <cfRule type="expression" dxfId="0" priority="1">
      <formula>$B$19&lt;&gt;""</formula>
    </cfRule>
  </conditionalFormatting>
  <pageMargins left="0.7" right="0.7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Valideringslistar!$A$2:$A$3</xm:f>
          </x14:formula1>
          <xm:sqref>C17</xm:sqref>
        </x14:dataValidation>
        <x14:dataValidation type="list" allowBlank="1" showInputMessage="1" showErrorMessage="1">
          <x14:formula1>
            <xm:f>Valideringslistar!$B$2:$B$3</xm:f>
          </x14:formula1>
          <xm:sqref>C7</xm:sqref>
        </x14:dataValidation>
        <x14:dataValidation type="list" allowBlank="1" showInputMessage="1" showErrorMessage="1">
          <x14:formula1>
            <xm:f>Valideringslistar!$C$2:$C$3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5" x14ac:dyDescent="0.25"/>
  <cols>
    <col min="1" max="1" width="17" customWidth="1"/>
    <col min="2" max="2" width="17.5703125" customWidth="1"/>
  </cols>
  <sheetData>
    <row r="1" spans="1:3" x14ac:dyDescent="0.25">
      <c r="A1" s="1" t="s">
        <v>27</v>
      </c>
      <c r="B1" s="1" t="s">
        <v>80</v>
      </c>
      <c r="C1" s="1" t="s">
        <v>88</v>
      </c>
    </row>
    <row r="2" spans="1:3" x14ac:dyDescent="0.25">
      <c r="A2" t="s">
        <v>28</v>
      </c>
      <c r="B2" t="s">
        <v>82</v>
      </c>
      <c r="C2" t="s">
        <v>89</v>
      </c>
    </row>
    <row r="3" spans="1:3" x14ac:dyDescent="0.25">
      <c r="A3" t="s">
        <v>29</v>
      </c>
      <c r="B3" t="s">
        <v>81</v>
      </c>
      <c r="C3" t="s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P22" sqref="P22"/>
    </sheetView>
  </sheetViews>
  <sheetFormatPr defaultRowHeight="15" x14ac:dyDescent="0.25"/>
  <sheetData/>
  <sheetProtection password="A7C1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Skattauppgerð</vt:lpstr>
      <vt:lpstr>Valideringslistar</vt:lpstr>
      <vt:lpstr>Til Taks</vt:lpstr>
      <vt:lpstr>Skattauppgerð!Udskriftsområde</vt:lpstr>
    </vt:vector>
  </TitlesOfParts>
  <Company>SDC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Arnhold Olsen</dc:creator>
  <cp:lastModifiedBy>Rúna Niclasardóttir Rasmussen (Føroya Banki)</cp:lastModifiedBy>
  <cp:lastPrinted>2018-08-28T13:44:45Z</cp:lastPrinted>
  <dcterms:created xsi:type="dcterms:W3CDTF">2017-09-26T11:23:48Z</dcterms:created>
  <dcterms:modified xsi:type="dcterms:W3CDTF">2018-08-28T13:57:15Z</dcterms:modified>
</cp:coreProperties>
</file>